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UENTA PUBLICA 2024\ESTADOS FINANCIEROS TRIMESTRALES 2024\2DO TRIMESTRE 2024\"/>
    </mc:Choice>
  </mc:AlternateContent>
  <bookViews>
    <workbookView xWindow="28680" yWindow="-120" windowWidth="29040" windowHeight="1572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<sst xmlns="http://schemas.openxmlformats.org/spreadsheetml/2006/main" count="226" uniqueCount="148">
  <si>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</si>
  <si>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</si>
  <si>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</si>
  <si>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</si>
  <si>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</si>
  <si>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</si>
  <si>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</si>
  <si>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</si>
  <si>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</si>
  <si>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</si>
  <si>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</si>
  <si>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</si>
  <si>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</si>
  <si>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</si>
  <si>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</si>
  <si>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</si>
  <si>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</si>
  <si>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</si>
  <si>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</si>
  <si>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</si>
  <si>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</si>
  <si>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</si>
  <si>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</si>
  <si>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</si>
  <si>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</si>
  <si>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</si>
  <si>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</si>
  <si>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</si>
  <si>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</si>
  <si>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</si>
  <si>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</si>
  <si>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</si>
  <si>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</si>
  <si>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</si>
  <si>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</si>
  <si>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</si>
  <si>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</si>
  <si>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</si>
  <si>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</si>
  <si>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</si>
  <si>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</si>
  <si>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</si>
  <si>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</si>
  <si>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</si>
  <si>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</si>
  <si>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</si>
  <si>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</si>
  <si>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</si>
  <si>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</si>
  <si>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</si>
  <si>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</si>
  <si>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</si>
  <si>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</si>
  <si>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</si>
  <si>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</si>
  <si>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</si>
  <si>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</si>
  <si>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</si>
  <si>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</si>
  <si>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</si>
  <si>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</si>
  <si>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</si>
  <si>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</si>
  <si>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</si>
  <si>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</si>
  <si>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</si>
  <si>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</si>
  <si>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</si>
  <si>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</si>
  <si>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</si>
  <si>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</si>
  <si>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</si>
  <si>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</si>
  <si>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</si>
  <si>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</si>
  <si>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</si>
  <si>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</si>
  <si>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</si>
  <si>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</si>
  <si>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</si>
  <si>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</si>
  <si>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</si>
  <si>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</si>
  <si>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</si>
  <si>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</si>
  <si>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</si>
  <si>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</si>
  <si>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</si>
  <si>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</si>
  <si>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</si>
  <si>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</si>
  <si>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</si>
  <si>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</si>
  <si>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</si>
  <si>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</si>
  <si>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</si>
  <si>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</si>
  <si>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</si>
  <si>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</si>
  <si>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</si>
  <si>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</si>
  <si>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</si>
  <si>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</si>
  <si>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</si>
  <si>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</si>
  <si>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</si>
  <si>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</si>
  <si>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</si>
  <si>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</si>
  <si>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</si>
  <si>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</si>
  <si>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</si>
  <si>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</si>
  <si>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</si>
  <si>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</si>
  <si>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</si>
  <si>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</si>
  <si>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</si>
  <si>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</si>
  <si>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</si>
  <si>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</si>
  <si>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</si>
  <si>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</si>
  <si>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</si>
  <si>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</si>
  <si>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</si>
  <si>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</si>
  <si>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</si>
  <si>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</si>
  <si>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</si>
  <si>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</si>
  <si>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</si>
  <si>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</si>
  <si>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</si>
  <si>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</si>
  <si>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 del Municipio de Romita, Gto.
Estado Analítico del Ejercicio del Presupuesto de Egresos
Clasificación por Objeto del Gasto (Capítulo y Concepto)
Del 1 de Enero al 30 de Junio de 2024</t>
  </si>
  <si>
    <t>Sistema para el Desarrollo Integral de la Familia del Municipio de Romita, Gto.
Estado Analítico del Ejercicio del Presupuesto de Egresos
Clasificación Económica (por Tipo de Gasto)
Del 1 de Enero al 30 de Junio de 2024</t>
  </si>
  <si>
    <t>31120M25D010000 DIRECCION GENERAL</t>
  </si>
  <si>
    <t>Sistema para el Desarrollo Integral de la Familia del Municipio de Romita, Gto.
Estado Analítico del Ejercicio del Presupuesto de Egresos
Clasificación Administrativa
Del 1 de Enero al 30 de Junio de 2024</t>
  </si>
  <si>
    <t>Sistema para el Desarrollo Integral de la Familia del Municipio de Romita, Gto.
Estado Analítico del Ejercicio del Presupuesto de Egresos
Clasificación Administrativa (Poderes)
Del 1 de Enero al 30 de Junio de 2024</t>
  </si>
  <si>
    <t>Sistema para el Desarrollo Integral de la Familia del Municipio de Romita, Gto.
Estado Analítico del Ejercicio del Presupuesto de Egresos
Clasificación Administrativa (Sector Paraestatal)
Del 1 de Enero al 30 de Junio de 2024</t>
  </si>
  <si>
    <t>Sistema para el Desarrollo Integral de la Familia del Municipio de Romita, Gto.
Estado Analítico del Ejercicio del Presupuesto de Egresos
Clasificación Funcional (Finalidad y Función)
Del 1 de Enero al 30 de Junio de 2024</t>
  </si>
  <si>
    <t>________________________________________</t>
  </si>
  <si>
    <t>_______________________________</t>
  </si>
  <si>
    <t>LIC. MONICA GUADALUPE RAMIREZ GONZALEZ</t>
  </si>
  <si>
    <t>LIC. LUIS EDGAR DIAZ JARAMILLO</t>
  </si>
  <si>
    <t>DIRECTORA GENERAL</t>
  </si>
  <si>
    <t>DIR.ADMINISTRATIVO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</si>
</sst>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4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/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1" t="s">
        <v>135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8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8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7" t="s">
        <v>63</v>
      </c>
      <c r="B5" s="12">
        <f>SUM(B6:B12)</f>
        <v>8700460</v>
      </c>
      <c r="C5" s="12">
        <f>SUM(C6:C12)</f>
        <v>-200000</v>
      </c>
      <c r="D5" s="12">
        <f>B5+C5</f>
        <v>8500460</v>
      </c>
      <c r="E5" s="12">
        <f>SUM(E6:E12)</f>
        <v>2858829.79</v>
      </c>
      <c r="F5" s="12">
        <f>SUM(F6:F12)</f>
        <v>2858829.79</v>
      </c>
      <c r="G5" s="12">
        <f>D5-E5</f>
        <v>5641630.21</v>
      </c>
    </row>
    <row r="6" spans="1:8" x14ac:dyDescent="0.2">
      <c r="A6" s="19" t="s">
        <v>67</v>
      </c>
      <c r="B6" s="5">
        <v>5042695</v>
      </c>
      <c r="C6" s="5">
        <v>0</v>
      </c>
      <c r="D6" s="5">
        <f t="shared" ref="D6:D69" si="0">B6+C6</f>
        <v>5042695</v>
      </c>
      <c r="E6" s="5">
        <v>1995488.28</v>
      </c>
      <c r="F6" s="5">
        <v>1995488.28</v>
      </c>
      <c r="G6" s="5">
        <f t="shared" ref="G6:G69" si="1">D6-E6</f>
        <v>3047206.7199999997</v>
      </c>
      <c r="H6" s="9">
        <v>1100</v>
      </c>
    </row>
    <row r="7" spans="1:8" x14ac:dyDescent="0.2">
      <c r="A7" s="19" t="s">
        <v>68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19" t="s">
        <v>69</v>
      </c>
      <c r="B8" s="5">
        <v>814778.15</v>
      </c>
      <c r="C8" s="5">
        <v>0</v>
      </c>
      <c r="D8" s="5">
        <f t="shared" si="0"/>
        <v>814778.15</v>
      </c>
      <c r="E8" s="5">
        <v>38348.33</v>
      </c>
      <c r="F8" s="5">
        <v>38348.33</v>
      </c>
      <c r="G8" s="5">
        <f t="shared" si="1"/>
        <v>776429.82000000007</v>
      </c>
      <c r="H8" s="9">
        <v>1300</v>
      </c>
    </row>
    <row r="9" spans="1:8" x14ac:dyDescent="0.2">
      <c r="A9" s="19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19" t="s">
        <v>70</v>
      </c>
      <c r="B10" s="5">
        <v>2842986.85</v>
      </c>
      <c r="C10" s="5">
        <v>-200000</v>
      </c>
      <c r="D10" s="5">
        <f t="shared" si="0"/>
        <v>2642986.85</v>
      </c>
      <c r="E10" s="5">
        <v>824993.18</v>
      </c>
      <c r="F10" s="5">
        <v>824993.18</v>
      </c>
      <c r="G10" s="5">
        <f t="shared" si="1"/>
        <v>1817993.67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71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129</v>
      </c>
      <c r="B13" s="13">
        <f>SUM(B14:B22)</f>
        <v>511000</v>
      </c>
      <c r="C13" s="13">
        <f>SUM(C14:C22)</f>
        <v>225000</v>
      </c>
      <c r="D13" s="13">
        <f t="shared" si="0"/>
        <v>736000</v>
      </c>
      <c r="E13" s="13">
        <f>SUM(E14:E22)</f>
        <v>530571.69000000006</v>
      </c>
      <c r="F13" s="13">
        <f>SUM(F14:F22)</f>
        <v>530571.69000000006</v>
      </c>
      <c r="G13" s="13">
        <f t="shared" si="1"/>
        <v>205428.30999999994</v>
      </c>
      <c r="H13" s="18">
        <v>0</v>
      </c>
    </row>
    <row r="14" spans="1:8" x14ac:dyDescent="0.2">
      <c r="A14" s="19" t="s">
        <v>72</v>
      </c>
      <c r="B14" s="5">
        <v>170400</v>
      </c>
      <c r="C14" s="5">
        <v>230000</v>
      </c>
      <c r="D14" s="5">
        <f t="shared" si="0"/>
        <v>400400</v>
      </c>
      <c r="E14" s="5">
        <v>352339.64</v>
      </c>
      <c r="F14" s="5">
        <v>352339.64</v>
      </c>
      <c r="G14" s="5">
        <f t="shared" si="1"/>
        <v>48060.359999999986</v>
      </c>
      <c r="H14" s="9">
        <v>2100</v>
      </c>
    </row>
    <row r="15" spans="1:8" x14ac:dyDescent="0.2">
      <c r="A15" s="19" t="s">
        <v>73</v>
      </c>
      <c r="B15" s="5">
        <v>0</v>
      </c>
      <c r="C15" s="5">
        <v>0</v>
      </c>
      <c r="D15" s="5">
        <f t="shared" si="0"/>
        <v>0</v>
      </c>
      <c r="E15" s="5">
        <v>0</v>
      </c>
      <c r="F15" s="5">
        <v>0</v>
      </c>
      <c r="G15" s="5">
        <f t="shared" si="1"/>
        <v>0</v>
      </c>
      <c r="H15" s="9">
        <v>2200</v>
      </c>
    </row>
    <row r="16" spans="1:8" x14ac:dyDescent="0.2">
      <c r="A16" s="19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75</v>
      </c>
      <c r="B17" s="5">
        <v>0</v>
      </c>
      <c r="C17" s="5">
        <v>0</v>
      </c>
      <c r="D17" s="5">
        <f t="shared" si="0"/>
        <v>0</v>
      </c>
      <c r="E17" s="5">
        <v>0</v>
      </c>
      <c r="F17" s="5">
        <v>0</v>
      </c>
      <c r="G17" s="5">
        <f t="shared" si="1"/>
        <v>0</v>
      </c>
      <c r="H17" s="9">
        <v>2400</v>
      </c>
    </row>
    <row r="18" spans="1:8" x14ac:dyDescent="0.2">
      <c r="A18" s="19" t="s">
        <v>76</v>
      </c>
      <c r="B18" s="5">
        <v>30000</v>
      </c>
      <c r="C18" s="5">
        <v>0</v>
      </c>
      <c r="D18" s="5">
        <f t="shared" si="0"/>
        <v>30000</v>
      </c>
      <c r="E18" s="5">
        <v>18300.03</v>
      </c>
      <c r="F18" s="5">
        <v>18300.03</v>
      </c>
      <c r="G18" s="5">
        <f t="shared" si="1"/>
        <v>11699.970000000001</v>
      </c>
      <c r="H18" s="9">
        <v>2500</v>
      </c>
    </row>
    <row r="19" spans="1:8" x14ac:dyDescent="0.2">
      <c r="A19" s="19" t="s">
        <v>77</v>
      </c>
      <c r="B19" s="5">
        <v>300000</v>
      </c>
      <c r="C19" s="5">
        <v>0</v>
      </c>
      <c r="D19" s="5">
        <f t="shared" si="0"/>
        <v>300000</v>
      </c>
      <c r="E19" s="5">
        <v>159932.01999999999</v>
      </c>
      <c r="F19" s="5">
        <v>159932.01999999999</v>
      </c>
      <c r="G19" s="5">
        <f t="shared" si="1"/>
        <v>140067.98000000001</v>
      </c>
      <c r="H19" s="9">
        <v>2600</v>
      </c>
    </row>
    <row r="20" spans="1:8" x14ac:dyDescent="0.2">
      <c r="A20" s="19" t="s">
        <v>78</v>
      </c>
      <c r="B20" s="5">
        <v>10600</v>
      </c>
      <c r="C20" s="5">
        <v>-5000</v>
      </c>
      <c r="D20" s="5">
        <f t="shared" si="0"/>
        <v>5600</v>
      </c>
      <c r="E20" s="5">
        <v>0</v>
      </c>
      <c r="F20" s="5">
        <v>0</v>
      </c>
      <c r="G20" s="5">
        <f t="shared" si="1"/>
        <v>5600</v>
      </c>
      <c r="H20" s="9">
        <v>2700</v>
      </c>
    </row>
    <row r="21" spans="1:8" x14ac:dyDescent="0.2">
      <c r="A21" s="19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80</v>
      </c>
      <c r="B22" s="5">
        <v>0</v>
      </c>
      <c r="C22" s="5">
        <v>0</v>
      </c>
      <c r="D22" s="5">
        <f t="shared" si="0"/>
        <v>0</v>
      </c>
      <c r="E22" s="5">
        <v>0</v>
      </c>
      <c r="F22" s="5">
        <v>0</v>
      </c>
      <c r="G22" s="5">
        <f t="shared" si="1"/>
        <v>0</v>
      </c>
      <c r="H22" s="9">
        <v>2900</v>
      </c>
    </row>
    <row r="23" spans="1:8" x14ac:dyDescent="0.2">
      <c r="A23" s="17" t="s">
        <v>64</v>
      </c>
      <c r="B23" s="13">
        <f>SUM(B24:B32)</f>
        <v>1391040</v>
      </c>
      <c r="C23" s="13">
        <f>SUM(C24:C32)</f>
        <v>82500</v>
      </c>
      <c r="D23" s="13">
        <f t="shared" si="0"/>
        <v>1473540</v>
      </c>
      <c r="E23" s="13">
        <f>SUM(E24:E32)</f>
        <v>1161213.27</v>
      </c>
      <c r="F23" s="13">
        <f>SUM(F24:F32)</f>
        <v>1161213.27</v>
      </c>
      <c r="G23" s="13">
        <f t="shared" si="1"/>
        <v>312326.73</v>
      </c>
      <c r="H23" s="18">
        <v>0</v>
      </c>
    </row>
    <row r="24" spans="1:8" x14ac:dyDescent="0.2">
      <c r="A24" s="19" t="s">
        <v>81</v>
      </c>
      <c r="B24" s="5">
        <v>295800</v>
      </c>
      <c r="C24" s="5">
        <v>-2500</v>
      </c>
      <c r="D24" s="5">
        <f t="shared" si="0"/>
        <v>293300</v>
      </c>
      <c r="E24" s="5">
        <v>170360.74</v>
      </c>
      <c r="F24" s="5">
        <v>170360.74</v>
      </c>
      <c r="G24" s="5">
        <f t="shared" si="1"/>
        <v>122939.26000000001</v>
      </c>
      <c r="H24" s="9">
        <v>3100</v>
      </c>
    </row>
    <row r="25" spans="1:8" x14ac:dyDescent="0.2">
      <c r="A25" s="19" t="s">
        <v>82</v>
      </c>
      <c r="B25" s="5">
        <v>20000</v>
      </c>
      <c r="C25" s="5">
        <v>0</v>
      </c>
      <c r="D25" s="5">
        <f t="shared" si="0"/>
        <v>20000</v>
      </c>
      <c r="E25" s="5">
        <v>4607.91</v>
      </c>
      <c r="F25" s="5">
        <v>4607.91</v>
      </c>
      <c r="G25" s="5">
        <f t="shared" si="1"/>
        <v>15392.09</v>
      </c>
      <c r="H25" s="9">
        <v>3200</v>
      </c>
    </row>
    <row r="26" spans="1:8" x14ac:dyDescent="0.2">
      <c r="A26" s="19" t="s">
        <v>83</v>
      </c>
      <c r="B26" s="5">
        <v>0</v>
      </c>
      <c r="C26" s="5">
        <v>0</v>
      </c>
      <c r="D26" s="5">
        <f t="shared" si="0"/>
        <v>0</v>
      </c>
      <c r="E26" s="5">
        <v>0</v>
      </c>
      <c r="F26" s="5">
        <v>0</v>
      </c>
      <c r="G26" s="5">
        <f t="shared" si="1"/>
        <v>0</v>
      </c>
      <c r="H26" s="9">
        <v>3300</v>
      </c>
    </row>
    <row r="27" spans="1:8" x14ac:dyDescent="0.2">
      <c r="A27" s="19" t="s">
        <v>84</v>
      </c>
      <c r="B27" s="5">
        <v>118000</v>
      </c>
      <c r="C27" s="5">
        <v>0</v>
      </c>
      <c r="D27" s="5">
        <f t="shared" si="0"/>
        <v>118000</v>
      </c>
      <c r="E27" s="5">
        <v>81669.34</v>
      </c>
      <c r="F27" s="5">
        <v>81669.34</v>
      </c>
      <c r="G27" s="5">
        <f t="shared" si="1"/>
        <v>36330.660000000003</v>
      </c>
      <c r="H27" s="9">
        <v>3400</v>
      </c>
    </row>
    <row r="28" spans="1:8" x14ac:dyDescent="0.2">
      <c r="A28" s="19" t="s">
        <v>85</v>
      </c>
      <c r="B28" s="5">
        <v>247240</v>
      </c>
      <c r="C28" s="5">
        <v>77588.899999999994</v>
      </c>
      <c r="D28" s="5">
        <f t="shared" si="0"/>
        <v>324828.90000000002</v>
      </c>
      <c r="E28" s="5">
        <v>276539.51</v>
      </c>
      <c r="F28" s="5">
        <v>276539.51</v>
      </c>
      <c r="G28" s="5">
        <f t="shared" si="1"/>
        <v>48289.390000000014</v>
      </c>
      <c r="H28" s="9">
        <v>3500</v>
      </c>
    </row>
    <row r="29" spans="1:8" x14ac:dyDescent="0.2">
      <c r="A29" s="19" t="s">
        <v>86</v>
      </c>
      <c r="B29" s="5">
        <v>0</v>
      </c>
      <c r="C29" s="5">
        <v>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9">
        <v>3600</v>
      </c>
    </row>
    <row r="30" spans="1:8" x14ac:dyDescent="0.2">
      <c r="A30" s="19" t="s">
        <v>87</v>
      </c>
      <c r="B30" s="5">
        <v>10000</v>
      </c>
      <c r="C30" s="5">
        <v>-5000</v>
      </c>
      <c r="D30" s="5">
        <f t="shared" si="0"/>
        <v>5000</v>
      </c>
      <c r="E30" s="5">
        <v>1174</v>
      </c>
      <c r="F30" s="5">
        <v>1174</v>
      </c>
      <c r="G30" s="5">
        <f t="shared" si="1"/>
        <v>3826</v>
      </c>
      <c r="H30" s="9">
        <v>3700</v>
      </c>
    </row>
    <row r="31" spans="1:8" x14ac:dyDescent="0.2">
      <c r="A31" s="19" t="s">
        <v>88</v>
      </c>
      <c r="B31" s="5">
        <v>600000</v>
      </c>
      <c r="C31" s="5">
        <v>0</v>
      </c>
      <c r="D31" s="5">
        <f t="shared" si="0"/>
        <v>600000</v>
      </c>
      <c r="E31" s="5">
        <v>514450.67</v>
      </c>
      <c r="F31" s="5">
        <v>514450.67</v>
      </c>
      <c r="G31" s="5">
        <f t="shared" si="1"/>
        <v>85549.330000000016</v>
      </c>
      <c r="H31" s="9">
        <v>3800</v>
      </c>
    </row>
    <row r="32" spans="1:8" x14ac:dyDescent="0.2">
      <c r="A32" s="19" t="s">
        <v>18</v>
      </c>
      <c r="B32" s="5">
        <v>100000</v>
      </c>
      <c r="C32" s="5">
        <v>12411.1</v>
      </c>
      <c r="D32" s="5">
        <f t="shared" si="0"/>
        <v>112411.1</v>
      </c>
      <c r="E32" s="5">
        <v>112411.1</v>
      </c>
      <c r="F32" s="5">
        <v>112411.1</v>
      </c>
      <c r="G32" s="5">
        <f t="shared" si="1"/>
        <v>0</v>
      </c>
      <c r="H32" s="9">
        <v>3900</v>
      </c>
    </row>
    <row r="33" spans="1:8" x14ac:dyDescent="0.2">
      <c r="A33" s="17" t="s">
        <v>130</v>
      </c>
      <c r="B33" s="13">
        <f>SUM(B34:B42)</f>
        <v>1300000</v>
      </c>
      <c r="C33" s="13">
        <f>SUM(C34:C42)</f>
        <v>-107500</v>
      </c>
      <c r="D33" s="13">
        <f t="shared" si="0"/>
        <v>1192500</v>
      </c>
      <c r="E33" s="13">
        <f>SUM(E34:E42)</f>
        <v>819645.29</v>
      </c>
      <c r="F33" s="13">
        <f>SUM(F34:F42)</f>
        <v>819645.29</v>
      </c>
      <c r="G33" s="13">
        <f t="shared" si="1"/>
        <v>372854.70999999996</v>
      </c>
      <c r="H33" s="18">
        <v>0</v>
      </c>
    </row>
    <row r="34" spans="1:8" x14ac:dyDescent="0.2">
      <c r="A34" s="19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91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92</v>
      </c>
      <c r="B37" s="5">
        <v>1300000</v>
      </c>
      <c r="C37" s="5">
        <v>-107500</v>
      </c>
      <c r="D37" s="5">
        <f t="shared" si="0"/>
        <v>1192500</v>
      </c>
      <c r="E37" s="5">
        <v>819645.29</v>
      </c>
      <c r="F37" s="5">
        <v>819645.29</v>
      </c>
      <c r="G37" s="5">
        <f t="shared" si="1"/>
        <v>372854.70999999996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131</v>
      </c>
      <c r="B43" s="13">
        <f>SUM(B44:B52)</f>
        <v>0</v>
      </c>
      <c r="C43" s="13">
        <f>SUM(C44:C52)</f>
        <v>0</v>
      </c>
      <c r="D43" s="13">
        <f t="shared" si="0"/>
        <v>0</v>
      </c>
      <c r="E43" s="13">
        <f>SUM(E44:E52)</f>
        <v>0</v>
      </c>
      <c r="F43" s="13">
        <f>SUM(F44:F52)</f>
        <v>0</v>
      </c>
      <c r="G43" s="13">
        <f t="shared" si="1"/>
        <v>0</v>
      </c>
      <c r="H43" s="18">
        <v>0</v>
      </c>
    </row>
    <row r="44" spans="1:8" x14ac:dyDescent="0.2">
      <c r="A44" s="4" t="s">
        <v>96</v>
      </c>
      <c r="B44" s="5">
        <v>0</v>
      </c>
      <c r="C44" s="5">
        <v>0</v>
      </c>
      <c r="D44" s="5">
        <f t="shared" si="0"/>
        <v>0</v>
      </c>
      <c r="E44" s="5">
        <v>0</v>
      </c>
      <c r="F44" s="5">
        <v>0</v>
      </c>
      <c r="G44" s="5">
        <f t="shared" si="1"/>
        <v>0</v>
      </c>
      <c r="H44" s="9">
        <v>5100</v>
      </c>
    </row>
    <row r="45" spans="1:8" x14ac:dyDescent="0.2">
      <c r="A45" s="19" t="s">
        <v>97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98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99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101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9">
        <v>5600</v>
      </c>
    </row>
    <row r="50" spans="1:8" x14ac:dyDescent="0.2">
      <c r="A50" s="19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103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104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65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105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132</v>
      </c>
      <c r="B57" s="13">
        <f>SUM(B58:B64)</f>
        <v>227895.37</v>
      </c>
      <c r="C57" s="13">
        <f>SUM(C58:C64)</f>
        <v>0</v>
      </c>
      <c r="D57" s="13">
        <f t="shared" si="0"/>
        <v>227895.37</v>
      </c>
      <c r="E57" s="13">
        <f>SUM(E58:E64)</f>
        <v>0</v>
      </c>
      <c r="F57" s="13">
        <f>SUM(F58:F64)</f>
        <v>0</v>
      </c>
      <c r="G57" s="13">
        <f t="shared" si="1"/>
        <v>227895.37</v>
      </c>
      <c r="H57" s="18">
        <v>0</v>
      </c>
    </row>
    <row r="58" spans="1:8" x14ac:dyDescent="0.2">
      <c r="A58" s="19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114</v>
      </c>
      <c r="B64" s="5">
        <v>227895.37</v>
      </c>
      <c r="C64" s="5">
        <v>0</v>
      </c>
      <c r="D64" s="5">
        <f t="shared" si="0"/>
        <v>227895.37</v>
      </c>
      <c r="E64" s="5">
        <v>0</v>
      </c>
      <c r="F64" s="5">
        <v>0</v>
      </c>
      <c r="G64" s="5">
        <f t="shared" si="1"/>
        <v>227895.37</v>
      </c>
      <c r="H64" s="9">
        <v>7900</v>
      </c>
    </row>
    <row r="65" spans="1:8" x14ac:dyDescent="0.2">
      <c r="A65" s="17" t="s">
        <v>133</v>
      </c>
      <c r="B65" s="13">
        <f>SUM(B66:B68)</f>
        <v>100000</v>
      </c>
      <c r="C65" s="13">
        <f>SUM(C66:C68)</f>
        <v>0</v>
      </c>
      <c r="D65" s="13">
        <f t="shared" si="0"/>
        <v>100000</v>
      </c>
      <c r="E65" s="13">
        <f>SUM(E66:E68)</f>
        <v>0</v>
      </c>
      <c r="F65" s="13">
        <f>SUM(F66:F68)</f>
        <v>0</v>
      </c>
      <c r="G65" s="13">
        <f t="shared" si="1"/>
        <v>100000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100000</v>
      </c>
      <c r="C68" s="5">
        <v>0</v>
      </c>
      <c r="D68" s="5">
        <f t="shared" si="0"/>
        <v>100000</v>
      </c>
      <c r="E68" s="5">
        <v>0</v>
      </c>
      <c r="F68" s="5">
        <v>0</v>
      </c>
      <c r="G68" s="5">
        <f t="shared" si="1"/>
        <v>100000</v>
      </c>
      <c r="H68" s="9">
        <v>8500</v>
      </c>
    </row>
    <row r="69" spans="1:8" x14ac:dyDescent="0.2">
      <c r="A69" s="17" t="s">
        <v>66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121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55</v>
      </c>
      <c r="B77" s="15">
        <f t="shared" ref="B77:G77" si="4">SUM(B5+B13+B23+B33+B43+B53+B57+B65+B69)</f>
        <v>12230395.369999999</v>
      </c>
      <c r="C77" s="15">
        <f t="shared" si="4"/>
        <v>0</v>
      </c>
      <c r="D77" s="15">
        <f t="shared" si="4"/>
        <v>12230395.369999999</v>
      </c>
      <c r="E77" s="15">
        <f t="shared" si="4"/>
        <v>5370260.04</v>
      </c>
      <c r="F77" s="15">
        <f t="shared" si="4"/>
        <v>5370260.04</v>
      </c>
      <c r="G77" s="15">
        <f t="shared" si="4"/>
        <v>6860135.3300000001</v>
      </c>
    </row>
    <row r="79" spans="1:8" x14ac:dyDescent="0.2">
      <c r="A79" s="1" t="s">
        <v>125</v>
      </c>
    </row>
    <row r="81" spans="1:3" x14ac:dyDescent="0.2">
      <c r="A81" s="49" t="s">
        <v>142</v>
      </c>
      <c r="B81" s="50" t="s">
        <v>143</v>
      </c>
      <c r="C81" s="50"/>
    </row>
    <row r="82" spans="1:3" x14ac:dyDescent="0.2">
      <c r="A82" s="49" t="s">
        <v>144</v>
      </c>
      <c r="B82" s="51" t="s">
        <v>145</v>
      </c>
      <c r="C82" s="51"/>
    </row>
    <row r="83" spans="1:3" ht="15" x14ac:dyDescent="0.2">
      <c r="A83" s="49" t="s">
        <v>146</v>
      </c>
      <c r="B83" s="49" t="s">
        <v>147</v>
      </c>
      <c r="C83" s="52"/>
    </row>
    <row r="84" spans="1:3" ht="15" x14ac:dyDescent="0.25">
      <c r="A84" s="53"/>
      <c r="B84" s="53"/>
      <c r="C84" s="52"/>
    </row>
  </sheetData>
  <sheetProtection formatCells="0" formatColumns="0" formatRows="0" autoFilter="0"/>
  <mergeCells count="4">
    <mergeCell ref="A1:G1"/>
    <mergeCell ref="G2:G3"/>
    <mergeCell ref="B81:C81"/>
    <mergeCell ref="B82:C8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workbookViewId="0">
      <selection activeCell="E17" sqref="E17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136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12130395.369999999</v>
      </c>
      <c r="C6" s="5">
        <v>0</v>
      </c>
      <c r="D6" s="5">
        <f>B6+C6</f>
        <v>12130395.369999999</v>
      </c>
      <c r="E6" s="5">
        <v>5370260.04</v>
      </c>
      <c r="F6" s="5">
        <v>5370260.04</v>
      </c>
      <c r="G6" s="5">
        <f>D6-E6</f>
        <v>6760135.3299999991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100000</v>
      </c>
      <c r="C8" s="5">
        <v>0</v>
      </c>
      <c r="D8" s="5">
        <f>B8+C8</f>
        <v>100000</v>
      </c>
      <c r="E8" s="5">
        <v>0</v>
      </c>
      <c r="F8" s="5">
        <v>0</v>
      </c>
      <c r="G8" s="5">
        <f>D8-E8</f>
        <v>100000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55</v>
      </c>
      <c r="B16" s="15">
        <f t="shared" ref="B16:G16" si="0">SUM(B6+B8+B10+B12+B14)</f>
        <v>12230395.369999999</v>
      </c>
      <c r="C16" s="15">
        <f t="shared" si="0"/>
        <v>0</v>
      </c>
      <c r="D16" s="15">
        <f t="shared" si="0"/>
        <v>12230395.369999999</v>
      </c>
      <c r="E16" s="15">
        <f t="shared" si="0"/>
        <v>5370260.04</v>
      </c>
      <c r="F16" s="15">
        <f t="shared" si="0"/>
        <v>5370260.04</v>
      </c>
      <c r="G16" s="15">
        <f t="shared" si="0"/>
        <v>6860135.3299999991</v>
      </c>
    </row>
    <row r="20" spans="1:3" x14ac:dyDescent="0.2">
      <c r="A20" s="49" t="s">
        <v>142</v>
      </c>
      <c r="B20" s="50" t="s">
        <v>143</v>
      </c>
      <c r="C20" s="50"/>
    </row>
    <row r="21" spans="1:3" x14ac:dyDescent="0.2">
      <c r="A21" s="49" t="s">
        <v>144</v>
      </c>
      <c r="B21" s="51" t="s">
        <v>145</v>
      </c>
      <c r="C21" s="51"/>
    </row>
    <row r="22" spans="1:3" ht="15" x14ac:dyDescent="0.2">
      <c r="A22" s="49" t="s">
        <v>146</v>
      </c>
      <c r="B22" s="49" t="s">
        <v>147</v>
      </c>
      <c r="C22" s="52"/>
    </row>
    <row r="23" spans="1:3" ht="15" x14ac:dyDescent="0.25">
      <c r="A23" s="53"/>
      <c r="B23" s="53"/>
      <c r="C23" s="52"/>
    </row>
    <row r="24" spans="1:3" ht="15" x14ac:dyDescent="0.25">
      <c r="A24" s="53"/>
      <c r="B24" s="53"/>
      <c r="C24" s="52"/>
    </row>
  </sheetData>
  <sheetProtection formatCells="0" formatColumns="0" formatRows="0" autoFilter="0"/>
  <mergeCells count="4">
    <mergeCell ref="G2:G3"/>
    <mergeCell ref="A1:G1"/>
    <mergeCell ref="B20:C20"/>
    <mergeCell ref="B21:C2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showGridLines="0" workbookViewId="0">
      <selection activeCell="A55" sqref="A55:C59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138</v>
      </c>
      <c r="B1" s="47"/>
      <c r="C1" s="47"/>
      <c r="D1" s="47"/>
      <c r="E1" s="47"/>
      <c r="F1" s="47"/>
      <c r="G1" s="48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62</v>
      </c>
      <c r="E3" s="29"/>
      <c r="F3" s="30"/>
      <c r="G3" s="43" t="s">
        <v>61</v>
      </c>
    </row>
    <row r="4" spans="1:7" ht="24.95" customHeight="1" x14ac:dyDescent="0.2">
      <c r="A4" s="2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44"/>
    </row>
    <row r="5" spans="1:7" x14ac:dyDescent="0.2">
      <c r="A5" s="32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137</v>
      </c>
      <c r="B7" s="5">
        <v>12230395.369999999</v>
      </c>
      <c r="C7" s="5">
        <v>0</v>
      </c>
      <c r="D7" s="5">
        <f>B7+C7</f>
        <v>12230395.369999999</v>
      </c>
      <c r="E7" s="5">
        <v>5370260.04</v>
      </c>
      <c r="F7" s="5">
        <v>5370260.04</v>
      </c>
      <c r="G7" s="5">
        <f>D7-E7</f>
        <v>6860135.3299999991</v>
      </c>
    </row>
    <row r="8" spans="1:7" x14ac:dyDescent="0.2">
      <c r="A8" s="22" t="s">
        <v>50</v>
      </c>
      <c r="B8" s="5">
        <v>0</v>
      </c>
      <c r="C8" s="5">
        <v>0</v>
      </c>
      <c r="D8" s="5">
        <f t="shared" ref="D8:D13" si="0">B8+C8</f>
        <v>0</v>
      </c>
      <c r="E8" s="5">
        <v>0</v>
      </c>
      <c r="F8" s="5">
        <v>0</v>
      </c>
      <c r="G8" s="5">
        <f t="shared" ref="G8:G13" si="1">D8-E8</f>
        <v>0</v>
      </c>
    </row>
    <row r="9" spans="1:7" x14ac:dyDescent="0.2">
      <c r="A9" s="22" t="s">
        <v>51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2" t="s">
        <v>52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127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53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54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55</v>
      </c>
      <c r="B15" s="16">
        <f t="shared" ref="B15:G15" si="2">SUM(B7:B14)</f>
        <v>12230395.369999999</v>
      </c>
      <c r="C15" s="16">
        <f t="shared" si="2"/>
        <v>0</v>
      </c>
      <c r="D15" s="16">
        <f t="shared" si="2"/>
        <v>12230395.369999999</v>
      </c>
      <c r="E15" s="16">
        <f t="shared" si="2"/>
        <v>5370260.04</v>
      </c>
      <c r="F15" s="16">
        <f t="shared" si="2"/>
        <v>5370260.04</v>
      </c>
      <c r="G15" s="16">
        <f t="shared" si="2"/>
        <v>6860135.3299999991</v>
      </c>
    </row>
    <row r="18" spans="1:7" ht="45" customHeight="1" x14ac:dyDescent="0.2">
      <c r="A18" s="46" t="s">
        <v>139</v>
      </c>
      <c r="B18" s="47"/>
      <c r="C18" s="47"/>
      <c r="D18" s="47"/>
      <c r="E18" s="47"/>
      <c r="F18" s="47"/>
      <c r="G18" s="48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40" t="s">
        <v>62</v>
      </c>
      <c r="E20" s="29"/>
      <c r="F20" s="30"/>
      <c r="G20" s="43" t="s">
        <v>61</v>
      </c>
    </row>
    <row r="21" spans="1:7" ht="22.5" x14ac:dyDescent="0.2">
      <c r="A21" s="2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44"/>
    </row>
    <row r="22" spans="1:7" x14ac:dyDescent="0.2">
      <c r="A22" s="32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126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55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5" t="s">
        <v>140</v>
      </c>
      <c r="B32" s="41"/>
      <c r="C32" s="41"/>
      <c r="D32" s="41"/>
      <c r="E32" s="41"/>
      <c r="F32" s="41"/>
      <c r="G32" s="42"/>
    </row>
    <row r="33" spans="1:7" x14ac:dyDescent="0.2">
      <c r="A33" s="31"/>
      <c r="B33" s="28"/>
      <c r="C33" s="29"/>
      <c r="D33" s="40" t="s">
        <v>62</v>
      </c>
      <c r="E33" s="29"/>
      <c r="F33" s="30"/>
      <c r="G33" s="43" t="s">
        <v>61</v>
      </c>
    </row>
    <row r="34" spans="1:7" ht="22.5" x14ac:dyDescent="0.2">
      <c r="A34" s="2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44"/>
    </row>
    <row r="35" spans="1:7" x14ac:dyDescent="0.2">
      <c r="A35" s="32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12230395.369999999</v>
      </c>
      <c r="C37" s="5">
        <v>0</v>
      </c>
      <c r="D37" s="5">
        <f t="shared" ref="D37:D49" si="6">B37+C37</f>
        <v>12230395.369999999</v>
      </c>
      <c r="E37" s="5">
        <v>5370260.04</v>
      </c>
      <c r="F37" s="5">
        <v>5370260.04</v>
      </c>
      <c r="G37" s="5">
        <f t="shared" ref="G37:G49" si="7">D37-E37</f>
        <v>6860135.3299999991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134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55</v>
      </c>
      <c r="B51" s="16">
        <f t="shared" ref="B51:G51" si="8">SUM(B37:B49)</f>
        <v>12230395.369999999</v>
      </c>
      <c r="C51" s="16">
        <f t="shared" si="8"/>
        <v>0</v>
      </c>
      <c r="D51" s="16">
        <f t="shared" si="8"/>
        <v>12230395.369999999</v>
      </c>
      <c r="E51" s="16">
        <f t="shared" si="8"/>
        <v>5370260.04</v>
      </c>
      <c r="F51" s="16">
        <f t="shared" si="8"/>
        <v>5370260.04</v>
      </c>
      <c r="G51" s="16">
        <f t="shared" si="8"/>
        <v>6860135.3299999991</v>
      </c>
    </row>
    <row r="53" spans="1:7" x14ac:dyDescent="0.2">
      <c r="A53" s="1" t="s">
        <v>125</v>
      </c>
    </row>
    <row r="55" spans="1:7" x14ac:dyDescent="0.2">
      <c r="A55" s="49" t="s">
        <v>142</v>
      </c>
      <c r="B55" s="50" t="s">
        <v>143</v>
      </c>
      <c r="C55" s="50"/>
    </row>
    <row r="56" spans="1:7" x14ac:dyDescent="0.2">
      <c r="A56" s="49" t="s">
        <v>144</v>
      </c>
      <c r="B56" s="51" t="s">
        <v>145</v>
      </c>
      <c r="C56" s="51"/>
    </row>
    <row r="57" spans="1:7" ht="15" x14ac:dyDescent="0.2">
      <c r="A57" s="49" t="s">
        <v>146</v>
      </c>
      <c r="B57" s="49" t="s">
        <v>147</v>
      </c>
      <c r="C57" s="52"/>
    </row>
    <row r="58" spans="1:7" ht="15" x14ac:dyDescent="0.25">
      <c r="A58" s="53"/>
      <c r="B58" s="53"/>
      <c r="C58" s="52"/>
    </row>
    <row r="59" spans="1:7" ht="15" x14ac:dyDescent="0.25">
      <c r="A59" s="53"/>
      <c r="B59" s="53"/>
      <c r="C59" s="52"/>
    </row>
  </sheetData>
  <sheetProtection formatCells="0" formatColumns="0" formatRows="0" insertRows="0" deleteRows="0" autoFilter="0"/>
  <mergeCells count="8">
    <mergeCell ref="B55:C55"/>
    <mergeCell ref="B56:C56"/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workbookViewId="0">
      <selection activeCell="G10" sqref="G10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141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128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12230395.369999999</v>
      </c>
      <c r="C16" s="13">
        <f t="shared" si="3"/>
        <v>0</v>
      </c>
      <c r="D16" s="13">
        <f t="shared" si="3"/>
        <v>12230395.369999999</v>
      </c>
      <c r="E16" s="13">
        <f t="shared" si="3"/>
        <v>5370260.04</v>
      </c>
      <c r="F16" s="13">
        <f t="shared" si="3"/>
        <v>5370260.04</v>
      </c>
      <c r="G16" s="13">
        <f t="shared" si="3"/>
        <v>6860135.3299999991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12230395.369999999</v>
      </c>
      <c r="C22" s="5">
        <v>0</v>
      </c>
      <c r="D22" s="5">
        <f t="shared" si="5"/>
        <v>12230395.369999999</v>
      </c>
      <c r="E22" s="5">
        <v>5370260.04</v>
      </c>
      <c r="F22" s="5">
        <v>5370260.04</v>
      </c>
      <c r="G22" s="5">
        <f t="shared" si="4"/>
        <v>6860135.3299999991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55</v>
      </c>
      <c r="B42" s="16">
        <f t="shared" ref="B42:G42" si="12">SUM(B36+B25+B16+B6)</f>
        <v>12230395.369999999</v>
      </c>
      <c r="C42" s="16">
        <f t="shared" si="12"/>
        <v>0</v>
      </c>
      <c r="D42" s="16">
        <f t="shared" si="12"/>
        <v>12230395.369999999</v>
      </c>
      <c r="E42" s="16">
        <f t="shared" si="12"/>
        <v>5370260.04</v>
      </c>
      <c r="F42" s="16">
        <f t="shared" si="12"/>
        <v>5370260.04</v>
      </c>
      <c r="G42" s="16">
        <f t="shared" si="12"/>
        <v>6860135.3299999991</v>
      </c>
    </row>
    <row r="44" spans="1:7" x14ac:dyDescent="0.2">
      <c r="A44" s="1" t="s">
        <v>125</v>
      </c>
    </row>
    <row r="46" spans="1:7" x14ac:dyDescent="0.2">
      <c r="A46" s="49" t="s">
        <v>142</v>
      </c>
      <c r="B46" s="50" t="s">
        <v>143</v>
      </c>
      <c r="C46" s="50"/>
    </row>
    <row r="47" spans="1:7" x14ac:dyDescent="0.2">
      <c r="A47" s="49" t="s">
        <v>144</v>
      </c>
      <c r="B47" s="51" t="s">
        <v>145</v>
      </c>
      <c r="C47" s="51"/>
    </row>
    <row r="48" spans="1:7" ht="15" x14ac:dyDescent="0.2">
      <c r="A48" s="49" t="s">
        <v>146</v>
      </c>
      <c r="B48" s="49" t="s">
        <v>147</v>
      </c>
      <c r="C48" s="52"/>
    </row>
    <row r="49" spans="1:3" ht="15" x14ac:dyDescent="0.25">
      <c r="A49" s="53"/>
      <c r="B49" s="53"/>
      <c r="C49" s="52"/>
    </row>
    <row r="50" spans="1:3" ht="15" x14ac:dyDescent="0.25">
      <c r="A50" s="53"/>
      <c r="B50" s="53"/>
      <c r="C50" s="52"/>
    </row>
  </sheetData>
  <sheetProtection formatCells="0" formatColumns="0" formatRows="0" autoFilter="0"/>
  <mergeCells count="4">
    <mergeCell ref="G2:G3"/>
    <mergeCell ref="A1:G1"/>
    <mergeCell ref="B46:C46"/>
    <mergeCell ref="B47:C47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2024-07-29T17:40:53Z</cp:lastPrinted>
  <dcterms:created xsi:type="dcterms:W3CDTF">2014-02-10T03:37:14Z</dcterms:created>
  <dcterms:modified xsi:type="dcterms:W3CDTF">2024-07-29T17:41:13Z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